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округ'!$A$1:$J$40</definedName>
  </definedNames>
  <calcPr fullCalcOnLoad="1"/>
</workbook>
</file>

<file path=xl/sharedStrings.xml><?xml version="1.0" encoding="utf-8"?>
<sst xmlns="http://schemas.openxmlformats.org/spreadsheetml/2006/main" count="69" uniqueCount="60">
  <si>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</si>
  <si>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</si>
  <si>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</si>
  <si>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</si>
  <si>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</si>
  <si>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</si>
  <si>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</si>
  <si>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</si>
  <si>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</si>
  <si>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</si>
  <si>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</si>
  <si>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</si>
  <si>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</si>
  <si>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</si>
  <si>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</si>
  <si>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</si>
  <si>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</si>
  <si>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</si>
  <si>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</si>
  <si>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</si>
  <si>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</si>
  <si>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</si>
  <si>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</si>
  <si>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</si>
  <si>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</si>
  <si>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</si>
  <si>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</si>
  <si>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</si>
  <si>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</si>
  <si>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</si>
  <si>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</si>
  <si>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</si>
  <si>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</si>
  <si>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</si>
  <si>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</si>
  <si>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</si>
  <si>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</si>
  <si>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</si>
  <si>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</si>
  <si>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</si>
  <si>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</si>
  <si>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</si>
  <si>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</si>
  <si>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</si>
  <si>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</si>
  <si>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</si>
  <si>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неблагоустроенные жилые дома</t>
  </si>
  <si>
    <t>Лот 5</t>
  </si>
  <si>
    <t xml:space="preserve">Жилой район  Майская Горка территориальный округ </t>
  </si>
  <si>
    <t>ул. Калинина д.22</t>
  </si>
  <si>
    <t>3раз(а) в неделю</t>
  </si>
  <si>
    <t xml:space="preserve">по необходимости </t>
  </si>
  <si>
    <t>8раз(а) в год</t>
  </si>
  <si>
    <t>3раз(а) в год</t>
  </si>
  <si>
    <t>1раз(а) в год</t>
  </si>
  <si>
    <t>проверка исправности вытяжек _1_ раз(а) в год. Проверка наличия тяги в дымовентиляционных каналах _2  раз(а) в год. Проверка заземления оболочки электрокабеля, замеры сопротивления ____ раз(а) в год.</t>
  </si>
  <si>
    <t>4раз(а) в год</t>
  </si>
  <si>
    <t>к извещению и документации</t>
  </si>
  <si>
    <t>о проведении открытого конкурса</t>
  </si>
  <si>
    <t>Приложение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</si>
</sst>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0"/>
  <sheetViews>
    <sheetView tabSelected="1" view="pageBreakPreview" zoomScale="80" zoomScaleSheetLayoutView="80" zoomScalePageLayoutView="0" workbookViewId="0" topLeftCell="A1">
      <pane xSplit="6" ySplit="9" topLeftCell="G16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G9" sqref="A9:IV9"/>
    </sheetView>
  </sheetViews>
  <sheetFormatPr defaultColWidth="9.00390625" defaultRowHeight="12.75"/>
  <cols>
    <col min="1" max="5" width="9.125" style="1" customWidth="1"/>
    <col min="6" max="6" width="38.25390625" style="1" customWidth="1"/>
    <col min="7" max="7" width="20.75390625" style="7" customWidth="1"/>
    <col min="8" max="8" width="6.75390625" style="7" hidden="1" customWidth="1"/>
    <col min="9" max="9" width="8.25390625" style="7" customWidth="1"/>
    <col min="10" max="10" width="22.00390625" style="7" customWidth="1"/>
    <col min="11" max="12" width="9.125" style="1" customWidth="1"/>
    <col min="13" max="13" width="11.375" style="1" customWidth="1"/>
    <col min="14" max="61" width="9.125" style="1" customWidth="1"/>
  </cols>
  <sheetData>
    <row r="1" spans="1:9" ht="16.5" customHeight="1">
      <c r="A1" s="40" t="s">
        <v>0</v>
      </c>
      <c r="B1" s="40"/>
      <c r="C1" s="40"/>
      <c r="D1" s="40"/>
      <c r="E1" s="40"/>
      <c r="F1" s="40"/>
      <c r="I1" s="7" t="s">
        <v>59</v>
      </c>
    </row>
    <row r="2" spans="1:9" ht="16.5" customHeight="1">
      <c r="A2" s="40" t="s">
        <v>1</v>
      </c>
      <c r="B2" s="40"/>
      <c r="C2" s="40"/>
      <c r="D2" s="40"/>
      <c r="E2" s="40"/>
      <c r="F2" s="40"/>
      <c r="I2" s="7" t="s">
        <v>57</v>
      </c>
    </row>
    <row r="3" spans="1:9" ht="16.5" customHeight="1">
      <c r="A3" s="40" t="s">
        <v>2</v>
      </c>
      <c r="B3" s="40"/>
      <c r="C3" s="40"/>
      <c r="D3" s="40"/>
      <c r="E3" s="40"/>
      <c r="F3" s="40"/>
      <c r="I3" s="7" t="s">
        <v>58</v>
      </c>
    </row>
    <row r="4" spans="1:6" ht="16.5" customHeight="1">
      <c r="A4" s="40" t="s">
        <v>27</v>
      </c>
      <c r="B4" s="40"/>
      <c r="C4" s="40"/>
      <c r="D4" s="40"/>
      <c r="E4" s="40"/>
      <c r="F4" s="40"/>
    </row>
    <row r="5" spans="1:10" ht="16.5" customHeight="1">
      <c r="A5" s="2"/>
      <c r="B5" s="2"/>
      <c r="C5" s="2"/>
      <c r="D5" s="2"/>
      <c r="E5" s="2"/>
      <c r="F5" s="2"/>
      <c r="G5" s="8"/>
      <c r="H5" s="8"/>
      <c r="I5" s="8"/>
      <c r="J5" s="8"/>
    </row>
    <row r="6" spans="1:2" ht="12.75">
      <c r="A6" s="3" t="s">
        <v>47</v>
      </c>
      <c r="B6" s="3" t="s">
        <v>48</v>
      </c>
    </row>
    <row r="7" spans="1:10" ht="18" customHeight="1">
      <c r="A7" s="42" t="s">
        <v>3</v>
      </c>
      <c r="B7" s="42"/>
      <c r="C7" s="42"/>
      <c r="D7" s="42"/>
      <c r="E7" s="42"/>
      <c r="F7" s="42"/>
      <c r="G7" s="41"/>
      <c r="H7" s="41"/>
      <c r="I7" s="41"/>
      <c r="J7" s="41"/>
    </row>
    <row r="8" spans="1:65" s="24" customFormat="1" ht="35.25" customHeight="1">
      <c r="A8" s="42"/>
      <c r="B8" s="42"/>
      <c r="C8" s="42"/>
      <c r="D8" s="42"/>
      <c r="E8" s="42"/>
      <c r="F8" s="43"/>
      <c r="G8" s="44" t="s">
        <v>46</v>
      </c>
      <c r="H8" s="45"/>
      <c r="I8" s="45"/>
      <c r="J8" s="4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10" s="7" customFormat="1" ht="12.75">
      <c r="A9" s="42"/>
      <c r="B9" s="42"/>
      <c r="C9" s="42"/>
      <c r="D9" s="42"/>
      <c r="E9" s="42"/>
      <c r="F9" s="42"/>
      <c r="G9" s="46" t="s">
        <v>4</v>
      </c>
      <c r="H9" s="47" t="s">
        <v>5</v>
      </c>
      <c r="I9" s="47" t="s">
        <v>6</v>
      </c>
      <c r="J9" s="47" t="s">
        <v>49</v>
      </c>
    </row>
    <row r="10" spans="1:65" ht="12.75">
      <c r="A10" s="36" t="s">
        <v>7</v>
      </c>
      <c r="B10" s="36"/>
      <c r="C10" s="36"/>
      <c r="D10" s="36"/>
      <c r="E10" s="36"/>
      <c r="F10" s="36"/>
      <c r="G10" s="27"/>
      <c r="H10" s="9">
        <f>SUM(H11:H14)</f>
        <v>0</v>
      </c>
      <c r="I10" s="20">
        <f>SUM(I11:I14)</f>
        <v>0</v>
      </c>
      <c r="J10" s="10">
        <v>0</v>
      </c>
      <c r="BJ10" s="1"/>
      <c r="BK10" s="1"/>
      <c r="BL10" s="1"/>
      <c r="BM10" s="1"/>
    </row>
    <row r="11" spans="1:65" ht="12.75">
      <c r="A11" s="31" t="s">
        <v>8</v>
      </c>
      <c r="B11" s="31"/>
      <c r="C11" s="31"/>
      <c r="D11" s="31"/>
      <c r="E11" s="31"/>
      <c r="F11" s="31"/>
      <c r="G11" s="28" t="s">
        <v>9</v>
      </c>
      <c r="H11" s="11">
        <v>0</v>
      </c>
      <c r="I11" s="5">
        <v>0</v>
      </c>
      <c r="J11" s="12">
        <v>0</v>
      </c>
      <c r="BJ11" s="1"/>
      <c r="BK11" s="1"/>
      <c r="BL11" s="1"/>
      <c r="BM11" s="1"/>
    </row>
    <row r="12" spans="1:65" ht="12.75">
      <c r="A12" s="31" t="s">
        <v>10</v>
      </c>
      <c r="B12" s="31"/>
      <c r="C12" s="31"/>
      <c r="D12" s="31"/>
      <c r="E12" s="31"/>
      <c r="F12" s="31"/>
      <c r="G12" s="28" t="s">
        <v>9</v>
      </c>
      <c r="H12" s="11">
        <v>0</v>
      </c>
      <c r="I12" s="5">
        <v>0</v>
      </c>
      <c r="J12" s="12">
        <v>0</v>
      </c>
      <c r="BJ12" s="1"/>
      <c r="BK12" s="1"/>
      <c r="BL12" s="1"/>
      <c r="BM12" s="1"/>
    </row>
    <row r="13" spans="1:65" ht="12.75">
      <c r="A13" s="31" t="s">
        <v>11</v>
      </c>
      <c r="B13" s="31"/>
      <c r="C13" s="31"/>
      <c r="D13" s="31"/>
      <c r="E13" s="31"/>
      <c r="F13" s="31"/>
      <c r="G13" s="28" t="s">
        <v>9</v>
      </c>
      <c r="H13" s="11">
        <v>0</v>
      </c>
      <c r="I13" s="5">
        <v>0</v>
      </c>
      <c r="J13" s="12">
        <v>0</v>
      </c>
      <c r="BJ13" s="1"/>
      <c r="BK13" s="1"/>
      <c r="BL13" s="1"/>
      <c r="BM13" s="1"/>
    </row>
    <row r="14" spans="1:65" ht="12.75">
      <c r="A14" s="31" t="s">
        <v>12</v>
      </c>
      <c r="B14" s="31"/>
      <c r="C14" s="31"/>
      <c r="D14" s="31"/>
      <c r="E14" s="31"/>
      <c r="F14" s="31"/>
      <c r="G14" s="28" t="s">
        <v>13</v>
      </c>
      <c r="H14" s="11">
        <v>0</v>
      </c>
      <c r="I14" s="5">
        <v>0</v>
      </c>
      <c r="J14" s="12">
        <v>0</v>
      </c>
      <c r="BJ14" s="1"/>
      <c r="BK14" s="1"/>
      <c r="BL14" s="1"/>
      <c r="BM14" s="1"/>
    </row>
    <row r="15" spans="1:65" ht="23.25" customHeight="1">
      <c r="A15" s="39" t="s">
        <v>14</v>
      </c>
      <c r="B15" s="39"/>
      <c r="C15" s="39"/>
      <c r="D15" s="39"/>
      <c r="E15" s="39"/>
      <c r="F15" s="39"/>
      <c r="G15" s="29"/>
      <c r="H15" s="9">
        <f>SUM(H16:H21)</f>
        <v>51.41294050776808</v>
      </c>
      <c r="I15" s="20">
        <f>SUM(I16:I23)</f>
        <v>8.770000000000001</v>
      </c>
      <c r="J15" s="10">
        <f>SUM(J16:J23)</f>
        <v>76404.24</v>
      </c>
      <c r="BJ15" s="1"/>
      <c r="BK15" s="1"/>
      <c r="BL15" s="1"/>
      <c r="BM15" s="1"/>
    </row>
    <row r="16" spans="1:65" ht="12.75">
      <c r="A16" s="31" t="s">
        <v>15</v>
      </c>
      <c r="B16" s="31"/>
      <c r="C16" s="31"/>
      <c r="D16" s="31"/>
      <c r="E16" s="31"/>
      <c r="F16" s="31"/>
      <c r="G16" s="28" t="s">
        <v>50</v>
      </c>
      <c r="H16" s="11">
        <v>0.7598226127320953</v>
      </c>
      <c r="I16" s="5">
        <v>0.21</v>
      </c>
      <c r="J16" s="12">
        <f>$I$16*J39*$B$45</f>
        <v>1829.52</v>
      </c>
      <c r="BJ16" s="1"/>
      <c r="BK16" s="1"/>
      <c r="BL16" s="1"/>
      <c r="BM16" s="1"/>
    </row>
    <row r="17" spans="1:65" ht="12.75">
      <c r="A17" s="31" t="s">
        <v>16</v>
      </c>
      <c r="B17" s="31"/>
      <c r="C17" s="31"/>
      <c r="D17" s="31"/>
      <c r="E17" s="31"/>
      <c r="F17" s="31"/>
      <c r="G17" s="28" t="s">
        <v>50</v>
      </c>
      <c r="H17" s="11">
        <v>6.63867871352785</v>
      </c>
      <c r="I17" s="5">
        <v>0.56</v>
      </c>
      <c r="J17" s="12">
        <f>$I$17*J39*$B$45</f>
        <v>4878.720000000001</v>
      </c>
      <c r="BJ17" s="1"/>
      <c r="BK17" s="1"/>
      <c r="BL17" s="1"/>
      <c r="BM17" s="1"/>
    </row>
    <row r="18" spans="1:65" ht="12.75">
      <c r="A18" s="31" t="s">
        <v>17</v>
      </c>
      <c r="B18" s="31"/>
      <c r="C18" s="31"/>
      <c r="D18" s="31"/>
      <c r="E18" s="31"/>
      <c r="F18" s="31"/>
      <c r="G18" s="28" t="s">
        <v>50</v>
      </c>
      <c r="H18" s="11">
        <v>23.528449933686996</v>
      </c>
      <c r="I18" s="5">
        <v>0.56</v>
      </c>
      <c r="J18" s="12">
        <f>$I$18*J39*$B$45</f>
        <v>4878.720000000001</v>
      </c>
      <c r="BJ18" s="1"/>
      <c r="BK18" s="1"/>
      <c r="BL18" s="1"/>
      <c r="BM18" s="1"/>
    </row>
    <row r="19" spans="1:65" ht="12.75">
      <c r="A19" s="31" t="s">
        <v>18</v>
      </c>
      <c r="B19" s="31"/>
      <c r="C19" s="31"/>
      <c r="D19" s="31"/>
      <c r="E19" s="31"/>
      <c r="F19" s="31"/>
      <c r="G19" s="28" t="s">
        <v>50</v>
      </c>
      <c r="H19" s="11">
        <v>0.40813328912466834</v>
      </c>
      <c r="I19" s="5">
        <v>0.27</v>
      </c>
      <c r="J19" s="12">
        <f>$I$19*J39*$B$45</f>
        <v>2352.2400000000002</v>
      </c>
      <c r="BJ19" s="1"/>
      <c r="BK19" s="1"/>
      <c r="BL19" s="1"/>
      <c r="BM19" s="1"/>
    </row>
    <row r="20" spans="1:65" ht="43.5" customHeight="1">
      <c r="A20" s="31" t="s">
        <v>28</v>
      </c>
      <c r="B20" s="31"/>
      <c r="C20" s="31"/>
      <c r="D20" s="31"/>
      <c r="E20" s="31"/>
      <c r="F20" s="31"/>
      <c r="G20" s="30" t="s">
        <v>19</v>
      </c>
      <c r="H20" s="11">
        <v>12.083350464190978</v>
      </c>
      <c r="I20" s="5">
        <v>0.66</v>
      </c>
      <c r="J20" s="12">
        <f>$I$20*J39*$B$45</f>
        <v>5749.92</v>
      </c>
      <c r="BJ20" s="1"/>
      <c r="BK20" s="1"/>
      <c r="BL20" s="1"/>
      <c r="BM20" s="1"/>
    </row>
    <row r="21" spans="1:65" ht="12.75">
      <c r="A21" s="31" t="s">
        <v>29</v>
      </c>
      <c r="B21" s="31"/>
      <c r="C21" s="31"/>
      <c r="D21" s="31"/>
      <c r="E21" s="31"/>
      <c r="F21" s="31"/>
      <c r="G21" s="28" t="s">
        <v>51</v>
      </c>
      <c r="H21" s="11">
        <v>7.994505494505494</v>
      </c>
      <c r="I21" s="5">
        <v>0.23</v>
      </c>
      <c r="J21" s="12">
        <f>$I$21*J39*$B$45</f>
        <v>2003.7600000000002</v>
      </c>
      <c r="BJ21" s="1"/>
      <c r="BK21" s="1"/>
      <c r="BL21" s="1"/>
      <c r="BM21" s="1"/>
    </row>
    <row r="22" spans="1:65" ht="12.75">
      <c r="A22" s="31" t="s">
        <v>30</v>
      </c>
      <c r="B22" s="31"/>
      <c r="C22" s="31"/>
      <c r="D22" s="31"/>
      <c r="E22" s="31"/>
      <c r="F22" s="31"/>
      <c r="G22" s="28" t="s">
        <v>52</v>
      </c>
      <c r="H22" s="11">
        <v>7.994505494505494</v>
      </c>
      <c r="I22" s="5">
        <v>2.97</v>
      </c>
      <c r="J22" s="12">
        <f>$I$22*J39*$B$45</f>
        <v>25874.640000000003</v>
      </c>
      <c r="BJ22" s="1"/>
      <c r="BK22" s="1"/>
      <c r="BL22" s="1"/>
      <c r="BM22" s="1"/>
    </row>
    <row r="23" spans="1:65" ht="12.75">
      <c r="A23" s="31" t="s">
        <v>31</v>
      </c>
      <c r="B23" s="31"/>
      <c r="C23" s="31"/>
      <c r="D23" s="31"/>
      <c r="E23" s="31"/>
      <c r="F23" s="31"/>
      <c r="G23" s="28" t="s">
        <v>53</v>
      </c>
      <c r="H23" s="11">
        <v>7.994505494505494</v>
      </c>
      <c r="I23" s="5">
        <v>3.31</v>
      </c>
      <c r="J23" s="12">
        <f>$I$23*J39*$B$45</f>
        <v>28836.72</v>
      </c>
      <c r="BJ23" s="1"/>
      <c r="BK23" s="1"/>
      <c r="BL23" s="1"/>
      <c r="BM23" s="1"/>
    </row>
    <row r="24" spans="1:65" ht="13.5" customHeight="1">
      <c r="A24" s="39" t="s">
        <v>20</v>
      </c>
      <c r="B24" s="39"/>
      <c r="C24" s="39"/>
      <c r="D24" s="39"/>
      <c r="E24" s="39"/>
      <c r="F24" s="39"/>
      <c r="G24" s="29"/>
      <c r="H24" s="13">
        <f>SUM(H25:H28)</f>
        <v>33.76989389920425</v>
      </c>
      <c r="I24" s="21">
        <f>SUM(I25:I28)</f>
        <v>1.71</v>
      </c>
      <c r="J24" s="10">
        <f>SUM(J25:J28)</f>
        <v>14897.519999999999</v>
      </c>
      <c r="BJ24" s="1"/>
      <c r="BK24" s="1"/>
      <c r="BL24" s="1"/>
      <c r="BM24" s="1"/>
    </row>
    <row r="25" spans="1:65" ht="12.75">
      <c r="A25" s="31" t="s">
        <v>32</v>
      </c>
      <c r="B25" s="31"/>
      <c r="C25" s="31"/>
      <c r="D25" s="31"/>
      <c r="E25" s="31"/>
      <c r="F25" s="31"/>
      <c r="G25" s="28" t="s">
        <v>21</v>
      </c>
      <c r="H25" s="11">
        <v>0.3445907540735127</v>
      </c>
      <c r="I25" s="5">
        <v>0</v>
      </c>
      <c r="J25" s="12">
        <v>0</v>
      </c>
      <c r="BJ25" s="1"/>
      <c r="BK25" s="1"/>
      <c r="BL25" s="1"/>
      <c r="BM25" s="1"/>
    </row>
    <row r="26" spans="1:65" ht="37.5" customHeight="1">
      <c r="A26" s="35" t="s">
        <v>33</v>
      </c>
      <c r="B26" s="35"/>
      <c r="C26" s="35"/>
      <c r="D26" s="35"/>
      <c r="E26" s="35"/>
      <c r="F26" s="35"/>
      <c r="G26" s="28" t="s">
        <v>54</v>
      </c>
      <c r="H26" s="11">
        <v>7.580996589617279</v>
      </c>
      <c r="I26" s="5">
        <v>0.11</v>
      </c>
      <c r="J26" s="12">
        <f>$I$26*J39*$B$45</f>
        <v>958.3199999999999</v>
      </c>
      <c r="BJ26" s="1"/>
      <c r="BK26" s="1"/>
      <c r="BL26" s="1"/>
      <c r="BM26" s="1"/>
    </row>
    <row r="27" spans="1:65" ht="45" customHeight="1">
      <c r="A27" s="35" t="s">
        <v>34</v>
      </c>
      <c r="B27" s="35"/>
      <c r="C27" s="35"/>
      <c r="D27" s="35"/>
      <c r="E27" s="35"/>
      <c r="F27" s="35"/>
      <c r="G27" s="30" t="s">
        <v>22</v>
      </c>
      <c r="H27" s="14">
        <v>2.067544524441076</v>
      </c>
      <c r="I27" s="5">
        <v>0.04</v>
      </c>
      <c r="J27" s="12">
        <f>$I$27*J39*$B$45</f>
        <v>348.48</v>
      </c>
      <c r="BJ27" s="1"/>
      <c r="BK27" s="1"/>
      <c r="BL27" s="1"/>
      <c r="BM27" s="1"/>
    </row>
    <row r="28" spans="1:65" ht="68.25" customHeight="1">
      <c r="A28" s="35" t="s">
        <v>35</v>
      </c>
      <c r="B28" s="35"/>
      <c r="C28" s="35"/>
      <c r="D28" s="35"/>
      <c r="E28" s="35"/>
      <c r="F28" s="35"/>
      <c r="G28" s="28" t="s">
        <v>54</v>
      </c>
      <c r="H28" s="11">
        <v>23.776762031072376</v>
      </c>
      <c r="I28" s="5">
        <v>1.56</v>
      </c>
      <c r="J28" s="12">
        <f>$I$28*J39*$B$45</f>
        <v>13590.72</v>
      </c>
      <c r="BJ28" s="1"/>
      <c r="BK28" s="1"/>
      <c r="BL28" s="1"/>
      <c r="BM28" s="1"/>
    </row>
    <row r="29" spans="1:65" ht="12.75">
      <c r="A29" s="36" t="s">
        <v>23</v>
      </c>
      <c r="B29" s="36"/>
      <c r="C29" s="36"/>
      <c r="D29" s="36"/>
      <c r="E29" s="36"/>
      <c r="F29" s="36"/>
      <c r="G29" s="29"/>
      <c r="H29" s="13">
        <f>SUM(H30:H32)</f>
        <v>14.81716559302766</v>
      </c>
      <c r="I29" s="21">
        <f>SUM(I30:I35)</f>
        <v>3.44</v>
      </c>
      <c r="J29" s="10">
        <f>SUM(J30:J35)</f>
        <v>29969.28</v>
      </c>
      <c r="BJ29" s="1"/>
      <c r="BK29" s="1"/>
      <c r="BL29" s="1"/>
      <c r="BM29" s="1"/>
    </row>
    <row r="30" spans="1:65" ht="117.75" customHeight="1">
      <c r="A30" s="35" t="s">
        <v>36</v>
      </c>
      <c r="B30" s="35"/>
      <c r="C30" s="35"/>
      <c r="D30" s="35"/>
      <c r="E30" s="35"/>
      <c r="F30" s="35"/>
      <c r="G30" s="30" t="s">
        <v>55</v>
      </c>
      <c r="H30" s="14">
        <v>11.753978779840848</v>
      </c>
      <c r="I30" s="5">
        <v>1.76</v>
      </c>
      <c r="J30" s="15">
        <f>$I$30*J39*$B$45</f>
        <v>15333.119999999999</v>
      </c>
      <c r="BJ30" s="1"/>
      <c r="BK30" s="1"/>
      <c r="BL30" s="1"/>
      <c r="BM30" s="1"/>
    </row>
    <row r="31" spans="1:65" ht="54.75" customHeight="1">
      <c r="A31" s="31" t="s">
        <v>37</v>
      </c>
      <c r="B31" s="31"/>
      <c r="C31" s="31"/>
      <c r="D31" s="31"/>
      <c r="E31" s="31"/>
      <c r="F31" s="31"/>
      <c r="G31" s="30" t="s">
        <v>24</v>
      </c>
      <c r="H31" s="14">
        <v>2.2252747252747254</v>
      </c>
      <c r="I31" s="5">
        <v>0.72</v>
      </c>
      <c r="J31" s="15">
        <f>$I$31*J39*$B$45</f>
        <v>6272.64</v>
      </c>
      <c r="BJ31" s="1"/>
      <c r="BK31" s="1"/>
      <c r="BL31" s="1"/>
      <c r="BM31" s="1"/>
    </row>
    <row r="32" spans="1:65" ht="12.75">
      <c r="A32" s="31" t="s">
        <v>38</v>
      </c>
      <c r="B32" s="31"/>
      <c r="C32" s="31"/>
      <c r="D32" s="31"/>
      <c r="E32" s="31"/>
      <c r="F32" s="31"/>
      <c r="G32" s="28" t="s">
        <v>56</v>
      </c>
      <c r="H32" s="11">
        <v>0.8379120879120879</v>
      </c>
      <c r="I32" s="5">
        <v>0.64</v>
      </c>
      <c r="J32" s="15">
        <f>$I$32*J39*$B$45</f>
        <v>5575.68</v>
      </c>
      <c r="BJ32" s="1"/>
      <c r="BK32" s="1"/>
      <c r="BL32" s="1"/>
      <c r="BM32" s="1"/>
    </row>
    <row r="33" spans="1:65" ht="12.75">
      <c r="A33" s="31" t="s">
        <v>42</v>
      </c>
      <c r="B33" s="31"/>
      <c r="C33" s="31"/>
      <c r="D33" s="31"/>
      <c r="E33" s="31"/>
      <c r="F33" s="31"/>
      <c r="G33" s="28" t="s">
        <v>21</v>
      </c>
      <c r="H33" s="11">
        <v>0.8379120879120879</v>
      </c>
      <c r="I33" s="5">
        <v>0.32</v>
      </c>
      <c r="J33" s="15">
        <f>$I$33*J39*$B$45</f>
        <v>2787.84</v>
      </c>
      <c r="BJ33" s="1"/>
      <c r="BK33" s="1"/>
      <c r="BL33" s="1"/>
      <c r="BM33" s="1"/>
    </row>
    <row r="34" spans="1:65" ht="12.75">
      <c r="A34" s="31" t="s">
        <v>43</v>
      </c>
      <c r="B34" s="31"/>
      <c r="C34" s="31"/>
      <c r="D34" s="31"/>
      <c r="E34" s="31"/>
      <c r="F34" s="31"/>
      <c r="G34" s="28" t="s">
        <v>21</v>
      </c>
      <c r="H34" s="11">
        <v>0.8379120879120879</v>
      </c>
      <c r="I34" s="5">
        <v>0</v>
      </c>
      <c r="J34" s="15">
        <v>0</v>
      </c>
      <c r="BJ34" s="1"/>
      <c r="BK34" s="1"/>
      <c r="BL34" s="1"/>
      <c r="BM34" s="1"/>
    </row>
    <row r="35" spans="1:65" ht="12.75">
      <c r="A35" s="31" t="s">
        <v>44</v>
      </c>
      <c r="B35" s="31"/>
      <c r="C35" s="31"/>
      <c r="D35" s="31"/>
      <c r="E35" s="31"/>
      <c r="F35" s="31"/>
      <c r="G35" s="28" t="s">
        <v>21</v>
      </c>
      <c r="H35" s="11">
        <v>0.8379120879120879</v>
      </c>
      <c r="I35" s="5">
        <v>0</v>
      </c>
      <c r="J35" s="15">
        <v>0</v>
      </c>
      <c r="BJ35" s="1"/>
      <c r="BK35" s="1"/>
      <c r="BL35" s="1"/>
      <c r="BM35" s="1"/>
    </row>
    <row r="36" spans="1:65" ht="12.75">
      <c r="A36" s="36" t="s">
        <v>39</v>
      </c>
      <c r="B36" s="36"/>
      <c r="C36" s="36"/>
      <c r="D36" s="36"/>
      <c r="E36" s="36"/>
      <c r="F36" s="36"/>
      <c r="G36" s="29"/>
      <c r="H36" s="13">
        <f>SUM(H38:H40)</f>
        <v>114.22570239999999</v>
      </c>
      <c r="I36" s="21">
        <v>0.62</v>
      </c>
      <c r="J36" s="16">
        <f>$I$36*J39*$B$45</f>
        <v>5401.4400000000005</v>
      </c>
      <c r="BJ36" s="1"/>
      <c r="BK36" s="1"/>
      <c r="BL36" s="1"/>
      <c r="BM36" s="1"/>
    </row>
    <row r="37" spans="1:65" ht="12.75">
      <c r="A37" s="32" t="s">
        <v>41</v>
      </c>
      <c r="B37" s="33"/>
      <c r="C37" s="33"/>
      <c r="D37" s="33"/>
      <c r="E37" s="33"/>
      <c r="F37" s="34"/>
      <c r="G37" s="29"/>
      <c r="H37" s="13"/>
      <c r="I37" s="21">
        <v>1.21</v>
      </c>
      <c r="J37" s="16">
        <f>$I$37*J39*$B$45</f>
        <v>10541.519999999999</v>
      </c>
      <c r="BJ37" s="1"/>
      <c r="BK37" s="1"/>
      <c r="BL37" s="1"/>
      <c r="BM37" s="1"/>
    </row>
    <row r="38" spans="1:65" ht="12.75">
      <c r="A38" s="38" t="s">
        <v>25</v>
      </c>
      <c r="B38" s="38"/>
      <c r="C38" s="38"/>
      <c r="D38" s="38"/>
      <c r="E38" s="38"/>
      <c r="F38" s="38"/>
      <c r="G38" s="17"/>
      <c r="H38" s="18">
        <f>H29+H24+H15+H10</f>
        <v>99.99999999999999</v>
      </c>
      <c r="I38" s="5"/>
      <c r="J38" s="10">
        <f>J29+J24+J15+J10+J36+J37</f>
        <v>137214</v>
      </c>
      <c r="K38" s="26">
        <f>J38/12*0.05</f>
        <v>571.725</v>
      </c>
      <c r="M38" s="26"/>
      <c r="BJ38" s="1"/>
      <c r="BK38" s="1"/>
      <c r="BL38" s="1"/>
      <c r="BM38" s="1"/>
    </row>
    <row r="39" spans="1:65" ht="12.75">
      <c r="A39" s="38" t="s">
        <v>26</v>
      </c>
      <c r="B39" s="38"/>
      <c r="C39" s="38"/>
      <c r="D39" s="38"/>
      <c r="E39" s="38"/>
      <c r="F39" s="38"/>
      <c r="G39" s="17"/>
      <c r="H39" s="17"/>
      <c r="I39" s="22"/>
      <c r="J39" s="10">
        <v>726</v>
      </c>
      <c r="BJ39" s="1"/>
      <c r="BK39" s="1"/>
      <c r="BL39" s="1"/>
      <c r="BM39" s="1"/>
    </row>
    <row r="40" spans="1:10" s="6" customFormat="1" ht="25.5" customHeight="1">
      <c r="A40" s="37" t="s">
        <v>45</v>
      </c>
      <c r="B40" s="37"/>
      <c r="C40" s="37"/>
      <c r="D40" s="37"/>
      <c r="E40" s="37"/>
      <c r="F40" s="37"/>
      <c r="G40" s="19"/>
      <c r="H40" s="19">
        <f>7.28*1.416*1.2*1.15</f>
        <v>14.225702399999998</v>
      </c>
      <c r="I40" s="23">
        <f>I15+I24+I29+I36+I37</f>
        <v>15.75</v>
      </c>
      <c r="J40" s="19">
        <f>J38/12/J39</f>
        <v>15.75</v>
      </c>
    </row>
    <row r="42" ht="12.75" customHeight="1" hidden="1"/>
    <row r="43" ht="12.75">
      <c r="F43" s="25"/>
    </row>
    <row r="44" ht="12.75">
      <c r="F44" s="25"/>
    </row>
    <row r="45" spans="1:6" ht="12.75">
      <c r="A45" s="1" t="s">
        <v>40</v>
      </c>
      <c r="B45" s="1">
        <v>12</v>
      </c>
      <c r="F45" s="25"/>
    </row>
    <row r="46" ht="12.75">
      <c r="F46" s="25"/>
    </row>
    <row r="47" ht="12.75">
      <c r="F47" s="25"/>
    </row>
    <row r="48" ht="12.75">
      <c r="F48" s="25"/>
    </row>
    <row r="49" ht="12.75">
      <c r="F49" s="25"/>
    </row>
    <row r="50" ht="12.75">
      <c r="F50" s="25"/>
    </row>
    <row r="51" ht="12.75">
      <c r="F51" s="25"/>
    </row>
    <row r="52" ht="12.75">
      <c r="F52" s="25"/>
    </row>
    <row r="53" ht="12.75">
      <c r="F53" s="25"/>
    </row>
    <row r="54" ht="12.75">
      <c r="F54" s="25"/>
    </row>
    <row r="55" ht="12.75">
      <c r="F55" s="25"/>
    </row>
    <row r="56" ht="12.75">
      <c r="F56" s="25"/>
    </row>
    <row r="57" ht="12.75">
      <c r="F57" s="25"/>
    </row>
    <row r="58" ht="12.75">
      <c r="F58" s="25"/>
    </row>
    <row r="59" ht="12.75">
      <c r="F59" s="25"/>
    </row>
    <row r="60" ht="12.75">
      <c r="F60" s="25"/>
    </row>
    <row r="61" ht="12.75">
      <c r="F61" s="25"/>
    </row>
    <row r="62" ht="12.75">
      <c r="F62" s="25"/>
    </row>
    <row r="63" ht="12.75">
      <c r="F63" s="25"/>
    </row>
    <row r="64" ht="12.75">
      <c r="F64" s="25"/>
    </row>
    <row r="65" ht="12.75">
      <c r="F65" s="25"/>
    </row>
    <row r="66" ht="12.75">
      <c r="F66" s="25"/>
    </row>
    <row r="67" ht="12.75">
      <c r="F67" s="25"/>
    </row>
    <row r="68" ht="12.75">
      <c r="F68" s="25"/>
    </row>
    <row r="69" ht="12.75">
      <c r="F69" s="25"/>
    </row>
    <row r="70" ht="12.75">
      <c r="F70" s="25"/>
    </row>
  </sheetData>
  <sheetProtection/>
  <mergeCells count="38">
    <mergeCell ref="A23:F23"/>
    <mergeCell ref="G7:J7"/>
    <mergeCell ref="A7:F9"/>
    <mergeCell ref="A10:F10"/>
    <mergeCell ref="G8:J8"/>
    <mergeCell ref="A17:F17"/>
    <mergeCell ref="A22:F22"/>
    <mergeCell ref="A14:F14"/>
    <mergeCell ref="A12:F12"/>
    <mergeCell ref="A11:F11"/>
    <mergeCell ref="A15:F15"/>
    <mergeCell ref="A20:F20"/>
    <mergeCell ref="A1:F1"/>
    <mergeCell ref="A2:F2"/>
    <mergeCell ref="A3:F3"/>
    <mergeCell ref="A4:F4"/>
    <mergeCell ref="A16:F16"/>
    <mergeCell ref="A13:F13"/>
    <mergeCell ref="A21:F21"/>
    <mergeCell ref="A40:F40"/>
    <mergeCell ref="A30:F30"/>
    <mergeCell ref="A31:F31"/>
    <mergeCell ref="A32:F32"/>
    <mergeCell ref="A38:F38"/>
    <mergeCell ref="A36:F36"/>
    <mergeCell ref="A39:F39"/>
    <mergeCell ref="A26:F26"/>
    <mergeCell ref="A24:F24"/>
    <mergeCell ref="A18:F18"/>
    <mergeCell ref="A19:F19"/>
    <mergeCell ref="A37:F37"/>
    <mergeCell ref="A28:F28"/>
    <mergeCell ref="A29:F29"/>
    <mergeCell ref="A35:F35"/>
    <mergeCell ref="A33:F33"/>
    <mergeCell ref="A34:F34"/>
    <mergeCell ref="A25:F25"/>
    <mergeCell ref="A27:F27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2015-05-15T08:03:57Z</cp:lastPrinted>
  <dcterms:created xsi:type="dcterms:W3CDTF">2014-04-14T06:00:53Z</dcterms:created>
  <dcterms:modified xsi:type="dcterms:W3CDTF">2015-05-15T08:04:01Z</dcterms:modified>
  <cp:category/>
  <cp:version/>
  <cp:contentType/>
  <cp:contentStatus/>
</cp:coreProperties>
</file>